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7"/>
  </bookViews>
  <sheets>
    <sheet name="Total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</sheets>
  <definedNames/>
  <calcPr fullCalcOnLoad="1"/>
</workbook>
</file>

<file path=xl/sharedStrings.xml><?xml version="1.0" encoding="utf-8"?>
<sst xmlns="http://schemas.openxmlformats.org/spreadsheetml/2006/main" count="324" uniqueCount="78">
  <si>
    <t>100m</t>
  </si>
  <si>
    <t>400m</t>
  </si>
  <si>
    <t>Squadra:</t>
  </si>
  <si>
    <t>Longeur</t>
  </si>
  <si>
    <t>Poids</t>
  </si>
  <si>
    <t>Membre 2</t>
  </si>
  <si>
    <t>Membre 3</t>
  </si>
  <si>
    <t>Membre 4</t>
  </si>
  <si>
    <t>Membre 5</t>
  </si>
  <si>
    <t>résultat</t>
  </si>
  <si>
    <t>résult. 1</t>
  </si>
  <si>
    <t>résult. 2</t>
  </si>
  <si>
    <t>Nom</t>
  </si>
  <si>
    <t>Total des résultats:</t>
  </si>
  <si>
    <t>Objective à atteindre</t>
  </si>
  <si>
    <t>Total des points:</t>
  </si>
  <si>
    <t>Classement:</t>
  </si>
  <si>
    <t>Italia</t>
  </si>
  <si>
    <t>Suisse</t>
  </si>
  <si>
    <t>Fiche de résultat par groupe</t>
  </si>
  <si>
    <t>Points obtenus</t>
  </si>
  <si>
    <t>Atletica Arcobaleno</t>
  </si>
  <si>
    <t>Capo squadra</t>
  </si>
  <si>
    <t>Résultats et classement général</t>
  </si>
  <si>
    <t>Squadra 1</t>
  </si>
  <si>
    <t>Squadra 2</t>
  </si>
  <si>
    <t>Squadra 3</t>
  </si>
  <si>
    <t>Squadra 4</t>
  </si>
  <si>
    <t>Squadra 5</t>
  </si>
  <si>
    <t>Squadra 6</t>
  </si>
  <si>
    <t>Squadra 7</t>
  </si>
  <si>
    <t>Groupes</t>
  </si>
  <si>
    <t>Classement</t>
  </si>
  <si>
    <t>Longueur</t>
  </si>
  <si>
    <t>Total</t>
  </si>
  <si>
    <t>Club</t>
  </si>
  <si>
    <t>Différence</t>
  </si>
  <si>
    <t>Athletica Tenero</t>
  </si>
  <si>
    <t>Club Athlétique Belfaux</t>
  </si>
  <si>
    <t>Meeting international par groupe - 26.03.2008</t>
  </si>
  <si>
    <t>Amélie Melo Bertschy</t>
  </si>
  <si>
    <t>CA Belfaux</t>
  </si>
  <si>
    <t>Cinzia Ferro</t>
  </si>
  <si>
    <t>Justinea Brodardo</t>
  </si>
  <si>
    <t>Helena Fresardo</t>
  </si>
  <si>
    <t>Eurospring 2008 - Celle Ligure</t>
  </si>
  <si>
    <t>Tonio Marmiton</t>
  </si>
  <si>
    <t>Marco Moor</t>
  </si>
  <si>
    <t xml:space="preserve">Monica Siri </t>
  </si>
  <si>
    <t>Nicolas Mieres</t>
  </si>
  <si>
    <t>Sarine Dafflon</t>
  </si>
  <si>
    <t>Sheila Bozzini</t>
  </si>
  <si>
    <t>Camomille Buillard</t>
  </si>
  <si>
    <t>Serena Grassi</t>
  </si>
  <si>
    <t>Martino Thomy</t>
  </si>
  <si>
    <t>Svetlana Maraventano</t>
  </si>
  <si>
    <t>Tessa Zünd</t>
  </si>
  <si>
    <t>Elisa Laiolo</t>
  </si>
  <si>
    <t>Viviana Reminy</t>
  </si>
  <si>
    <t>Rhêmon Martini</t>
  </si>
  <si>
    <t>Amalia Mathiu</t>
  </si>
  <si>
    <t>Linda Massera</t>
  </si>
  <si>
    <t>Sonia Schiavi</t>
  </si>
  <si>
    <t>Patrizia De Salvo</t>
  </si>
  <si>
    <t>Nadine Monterosso</t>
  </si>
  <si>
    <t>Greta Briano</t>
  </si>
  <si>
    <t>Cédricoco Rogogo</t>
  </si>
  <si>
    <t>Soumarine Mettraux</t>
  </si>
  <si>
    <t>Atletica Tenero</t>
  </si>
  <si>
    <t>Michelin al Bordo</t>
  </si>
  <si>
    <t>Luca Durante</t>
  </si>
  <si>
    <t>Giada Zünd</t>
  </si>
  <si>
    <t>David Taglio</t>
  </si>
  <si>
    <t>Camilla Barberis</t>
  </si>
  <si>
    <t>Manuela Muià</t>
  </si>
  <si>
    <t>Francesca Viglino</t>
  </si>
  <si>
    <t>Rosella Loiacono</t>
  </si>
  <si>
    <t>Dario Buscaglia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</si>
</sst>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.&quot;#,##0;&quot;SFr.&quot;\-#,##0"/>
    <numFmt numFmtId="173" formatCode="&quot;SFr.&quot;#,##0;[Red]&quot;SFr.&quot;\-#,##0"/>
    <numFmt numFmtId="174" formatCode="&quot;SFr.&quot;#,##0.00;&quot;SFr.&quot;\-#,##0.00"/>
    <numFmt numFmtId="175" formatCode="&quot;SFr.&quot;#,##0.00;[Red]&quot;SFr.&quot;\-#,##0.00"/>
    <numFmt numFmtId="176" formatCode="_ &quot;SFr.&quot;* #,##0_ ;_ &quot;SFr.&quot;* \-#,##0_ ;_ &quot;SFr.&quot;* &quot;-&quot;_ ;_ @_ "/>
    <numFmt numFmtId="177" formatCode="_ &quot;SFr.&quot;* #,##0.00_ ;_ &quot;SFr.&quot;* \-#,##0.00_ ;_ &quot;SFr.&quot;* &quot;-&quot;??_ ;_ @_ "/>
  </numFmts>
  <fonts count="24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3" borderId="9" applyNumberFormat="0" applyAlignment="0" applyProtection="0"/>
  </cellStyleXfs>
  <cellXfs count="5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2" fillId="7" borderId="0" xfId="0" applyFont="1" applyFill="1" applyAlignment="1">
      <alignment horizontal="left"/>
    </xf>
    <xf numFmtId="0" fontId="2" fillId="0" borderId="16" xfId="0" applyFont="1" applyBorder="1" applyAlignment="1">
      <alignment/>
    </xf>
    <xf numFmtId="0" fontId="3" fillId="24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24" borderId="19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Currency" xfId="58"/>
    <cellStyle name="Currency [0]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304800</xdr:rowOff>
    </xdr:from>
    <xdr:to>
      <xdr:col>5</xdr:col>
      <xdr:colOff>390525</xdr:colOff>
      <xdr:row>9</xdr:row>
      <xdr:rowOff>0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76300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95250</xdr:rowOff>
    </xdr:from>
    <xdr:to>
      <xdr:col>5</xdr:col>
      <xdr:colOff>276225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2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3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2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2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2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2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95250</xdr:rowOff>
    </xdr:from>
    <xdr:to>
      <xdr:col>5</xdr:col>
      <xdr:colOff>285750</xdr:colOff>
      <xdr:row>9</xdr:row>
      <xdr:rowOff>47625</xdr:rowOff>
    </xdr:to>
    <xdr:pic>
      <xdr:nvPicPr>
        <xdr:cNvPr id="1" name="Picture 1" descr="D:\PCH\privé\CA Belfaux\2005\Logo EuroSpring 2005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000125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8.8515625" style="0" customWidth="1"/>
    <col min="2" max="2" width="27.421875" style="0" customWidth="1"/>
    <col min="3" max="6" width="12.57421875" style="0" customWidth="1"/>
    <col min="7" max="7" width="17.57421875" style="0" customWidth="1"/>
    <col min="8" max="8" width="14.28125" style="0" bestFit="1" customWidth="1"/>
  </cols>
  <sheetData>
    <row r="1" spans="1:13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15"/>
      <c r="J1" s="15"/>
      <c r="K1" s="15"/>
      <c r="L1" s="15"/>
      <c r="M1" s="15"/>
    </row>
    <row r="2" spans="1:13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14"/>
      <c r="K2" s="14"/>
      <c r="L2" s="14"/>
      <c r="M2" s="14"/>
    </row>
    <row r="3" spans="1:7" s="12" customFormat="1" ht="15.75">
      <c r="A3" s="11" t="s">
        <v>17</v>
      </c>
      <c r="B3" s="11" t="s">
        <v>21</v>
      </c>
      <c r="C3" s="11"/>
      <c r="D3" s="11"/>
      <c r="E3" s="11"/>
      <c r="F3" s="11"/>
      <c r="G3" s="11"/>
    </row>
    <row r="4" spans="1:7" s="12" customFormat="1" ht="15.75">
      <c r="A4" s="11" t="s">
        <v>18</v>
      </c>
      <c r="B4" s="11" t="s">
        <v>38</v>
      </c>
      <c r="C4" s="11"/>
      <c r="D4" s="11"/>
      <c r="E4" s="11"/>
      <c r="F4" s="11"/>
      <c r="G4" s="11"/>
    </row>
    <row r="5" spans="1:7" s="12" customFormat="1" ht="15.75">
      <c r="A5" s="11"/>
      <c r="B5" s="11" t="s">
        <v>37</v>
      </c>
      <c r="C5" s="11"/>
      <c r="D5" s="11"/>
      <c r="E5" s="11"/>
      <c r="F5" s="11"/>
      <c r="G5" s="11"/>
    </row>
    <row r="6" spans="1:7" s="12" customFormat="1" ht="15.75">
      <c r="A6" s="11"/>
      <c r="B6" s="11"/>
      <c r="C6" s="11"/>
      <c r="D6" s="11"/>
      <c r="E6" s="11"/>
      <c r="F6" s="11"/>
      <c r="G6" s="11"/>
    </row>
    <row r="7" spans="1:7" s="12" customFormat="1" ht="15.75">
      <c r="A7" s="11"/>
      <c r="B7" s="11"/>
      <c r="C7" s="11"/>
      <c r="D7" s="11"/>
      <c r="E7" s="11"/>
      <c r="F7" s="11"/>
      <c r="G7" s="11"/>
    </row>
    <row r="10" spans="1:8" ht="23.25">
      <c r="A10" s="20" t="s">
        <v>23</v>
      </c>
      <c r="B10" s="16"/>
      <c r="C10" s="16"/>
      <c r="D10" s="16"/>
      <c r="E10" s="16"/>
      <c r="F10" s="16"/>
      <c r="G10" s="2"/>
      <c r="H10" s="2"/>
    </row>
    <row r="11" spans="1:8" ht="24" customHeight="1">
      <c r="A11" s="1" t="s">
        <v>31</v>
      </c>
      <c r="B11" s="1" t="s">
        <v>12</v>
      </c>
      <c r="C11" s="4" t="s">
        <v>0</v>
      </c>
      <c r="D11" s="4" t="s">
        <v>1</v>
      </c>
      <c r="E11" s="4" t="s">
        <v>33</v>
      </c>
      <c r="F11" s="4" t="s">
        <v>4</v>
      </c>
      <c r="G11" s="4" t="s">
        <v>34</v>
      </c>
      <c r="H11" s="4" t="s">
        <v>32</v>
      </c>
    </row>
    <row r="12" spans="1:8" ht="15">
      <c r="A12" s="17" t="s">
        <v>24</v>
      </c>
      <c r="B12" s="21" t="str">
        <f>'G1'!$B12</f>
        <v>David Taglio</v>
      </c>
      <c r="C12" s="18">
        <f>'G1'!D21</f>
        <v>19.099999999999994</v>
      </c>
      <c r="D12" s="18">
        <f>'G1'!E21</f>
        <v>7.2250000000000085</v>
      </c>
      <c r="E12" s="18">
        <f>'G1'!F21</f>
        <v>2.2699999999999996</v>
      </c>
      <c r="F12" s="18">
        <f>'G1'!H21</f>
        <v>3.0799999999999983</v>
      </c>
      <c r="G12" s="18">
        <f>'G1'!D23</f>
        <v>31.675</v>
      </c>
      <c r="H12" s="19">
        <v>6</v>
      </c>
    </row>
    <row r="13" spans="1:8" ht="15.75">
      <c r="A13" s="17" t="s">
        <v>25</v>
      </c>
      <c r="B13" s="21" t="str">
        <f>'G2'!$B12</f>
        <v>Tonio Marmiton</v>
      </c>
      <c r="C13" s="18">
        <f>'G2'!D21</f>
        <v>2.4000000000000057</v>
      </c>
      <c r="D13" s="18">
        <f>'G2'!E21</f>
        <v>9.800000000000011</v>
      </c>
      <c r="E13" s="18">
        <f>'G2'!F21</f>
        <v>0.6000000000000014</v>
      </c>
      <c r="F13" s="18">
        <f>'G2'!H21</f>
        <v>1.4000000000000057</v>
      </c>
      <c r="G13" s="18">
        <f>'G2'!D23</f>
        <v>14.200000000000024</v>
      </c>
      <c r="H13" s="51">
        <v>2</v>
      </c>
    </row>
    <row r="14" spans="1:8" ht="15.75">
      <c r="A14" s="17" t="s">
        <v>26</v>
      </c>
      <c r="B14" s="21" t="str">
        <f>'G3'!$B12</f>
        <v>Nicolas Mieres</v>
      </c>
      <c r="C14" s="18">
        <f>'G3'!D21</f>
        <v>13.599999999999994</v>
      </c>
      <c r="D14" s="18">
        <f>'G3'!E21</f>
        <v>0.5250000000000057</v>
      </c>
      <c r="E14" s="18">
        <f>'G3'!F21</f>
        <v>0.9200000000000017</v>
      </c>
      <c r="F14" s="18">
        <f>'G3'!H21</f>
        <v>0.020000000000003126</v>
      </c>
      <c r="G14" s="18">
        <f>'G3'!D23</f>
        <v>15.065000000000005</v>
      </c>
      <c r="H14" s="51">
        <v>3</v>
      </c>
    </row>
    <row r="15" spans="1:8" ht="15.75">
      <c r="A15" s="17" t="s">
        <v>27</v>
      </c>
      <c r="B15" s="21" t="str">
        <f>'G4'!$B12</f>
        <v>Martino Thomy</v>
      </c>
      <c r="C15" s="18">
        <f>'G4'!D21</f>
        <v>7.400000000000006</v>
      </c>
      <c r="D15" s="18">
        <f>'G4'!E21</f>
        <v>2.4499999999999886</v>
      </c>
      <c r="E15" s="18">
        <f>'G4'!F21</f>
        <v>1.75</v>
      </c>
      <c r="F15" s="18">
        <f>'G4'!H21</f>
        <v>2.3299999999999983</v>
      </c>
      <c r="G15" s="18">
        <f>'G4'!D23</f>
        <v>13.929999999999993</v>
      </c>
      <c r="H15" s="51">
        <v>1</v>
      </c>
    </row>
    <row r="16" spans="1:8" ht="15">
      <c r="A16" s="17" t="s">
        <v>28</v>
      </c>
      <c r="B16" s="21" t="str">
        <f>'G5'!$B12</f>
        <v>Rhêmon Martini</v>
      </c>
      <c r="C16" s="18">
        <f>'G5'!D21</f>
        <v>25</v>
      </c>
      <c r="D16" s="18">
        <f>'G5'!E21</f>
        <v>2.7249999999999943</v>
      </c>
      <c r="E16" s="18">
        <f>'G5'!F21</f>
        <v>2.2300000000000004</v>
      </c>
      <c r="F16" s="18">
        <f>'G5'!H21</f>
        <v>5.07</v>
      </c>
      <c r="G16" s="18">
        <f>'G5'!D23</f>
        <v>35.02499999999999</v>
      </c>
      <c r="H16" s="19">
        <v>7</v>
      </c>
    </row>
    <row r="17" spans="1:8" ht="15">
      <c r="A17" s="17" t="s">
        <v>29</v>
      </c>
      <c r="B17" s="21" t="str">
        <f>'G6'!$B12</f>
        <v>Rosella Loiacono</v>
      </c>
      <c r="C17" s="18">
        <f>'G6'!D21</f>
        <v>9.999999999999986</v>
      </c>
      <c r="D17" s="18">
        <f>'G6'!E21</f>
        <v>2.3499999999999943</v>
      </c>
      <c r="E17" s="18">
        <f>'G6'!F21</f>
        <v>1.75</v>
      </c>
      <c r="F17" s="18">
        <f>'G6'!H21</f>
        <v>4.200000000000003</v>
      </c>
      <c r="G17" s="18">
        <f>'G6'!D23</f>
        <v>18.299999999999983</v>
      </c>
      <c r="H17" s="19">
        <v>5</v>
      </c>
    </row>
    <row r="18" spans="1:8" ht="15">
      <c r="A18" s="17" t="s">
        <v>30</v>
      </c>
      <c r="B18" s="21" t="str">
        <f>'G7'!$B12</f>
        <v>Dario Buscaglia</v>
      </c>
      <c r="C18" s="18">
        <f>'G7'!D21</f>
        <v>6.1000000000000085</v>
      </c>
      <c r="D18" s="18">
        <f>'G7'!E21</f>
        <v>8.299999999999997</v>
      </c>
      <c r="E18" s="18">
        <f>'G7'!F21</f>
        <v>0.13000000000000256</v>
      </c>
      <c r="F18" s="18">
        <f>'G7'!H21</f>
        <v>3.5</v>
      </c>
      <c r="G18" s="18">
        <f>'G7'!D23</f>
        <v>18.03000000000001</v>
      </c>
      <c r="H18" s="19">
        <v>4</v>
      </c>
    </row>
  </sheetData>
  <sheetProtection/>
  <mergeCells count="2">
    <mergeCell ref="A1:H1"/>
    <mergeCell ref="A2:I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6">
      <selection activeCell="B14" sqref="B14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72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72</v>
      </c>
      <c r="C13" s="3" t="s">
        <v>68</v>
      </c>
      <c r="D13" s="27">
        <v>17.8</v>
      </c>
      <c r="E13" s="24">
        <v>92.4</v>
      </c>
      <c r="F13" s="22">
        <v>4.2</v>
      </c>
      <c r="G13" s="27">
        <v>5.2</v>
      </c>
      <c r="H13" s="32">
        <v>11.64</v>
      </c>
      <c r="I13" s="36">
        <v>11.63</v>
      </c>
    </row>
    <row r="14" spans="1:9" ht="18" customHeight="1">
      <c r="A14" s="1" t="s">
        <v>5</v>
      </c>
      <c r="B14" s="3" t="s">
        <v>40</v>
      </c>
      <c r="C14" s="3" t="s">
        <v>41</v>
      </c>
      <c r="D14" s="27">
        <v>19.5</v>
      </c>
      <c r="E14" s="24">
        <v>68.7</v>
      </c>
      <c r="F14" s="22">
        <v>3.6</v>
      </c>
      <c r="G14" s="27">
        <v>4.08</v>
      </c>
      <c r="H14" s="32">
        <v>5.83</v>
      </c>
      <c r="I14" s="36">
        <v>6.36</v>
      </c>
    </row>
    <row r="15" spans="1:9" ht="18" customHeight="1">
      <c r="A15" s="1" t="s">
        <v>6</v>
      </c>
      <c r="B15" s="3" t="s">
        <v>42</v>
      </c>
      <c r="C15" s="3" t="s">
        <v>21</v>
      </c>
      <c r="D15" s="27">
        <v>19.5</v>
      </c>
      <c r="E15" s="24">
        <v>91.9</v>
      </c>
      <c r="F15" s="22">
        <v>3.3</v>
      </c>
      <c r="G15" s="27">
        <v>3.7</v>
      </c>
      <c r="H15" s="32">
        <v>5.81</v>
      </c>
      <c r="I15" s="36">
        <v>6.57</v>
      </c>
    </row>
    <row r="16" spans="1:9" ht="18" customHeight="1">
      <c r="A16" s="1" t="s">
        <v>7</v>
      </c>
      <c r="B16" s="3" t="s">
        <v>43</v>
      </c>
      <c r="C16" s="13" t="s">
        <v>41</v>
      </c>
      <c r="D16" s="27">
        <v>18.8</v>
      </c>
      <c r="E16" s="24">
        <v>80.7</v>
      </c>
      <c r="F16" s="22">
        <v>3.1</v>
      </c>
      <c r="G16" s="27">
        <v>2.5</v>
      </c>
      <c r="H16" s="32">
        <v>5.93</v>
      </c>
      <c r="I16" s="36">
        <v>5.19</v>
      </c>
    </row>
    <row r="17" spans="1:9" ht="18" customHeight="1">
      <c r="A17" s="1" t="s">
        <v>8</v>
      </c>
      <c r="B17" s="3" t="s">
        <v>44</v>
      </c>
      <c r="C17" s="11" t="s">
        <v>41</v>
      </c>
      <c r="D17" s="27">
        <v>19.5</v>
      </c>
      <c r="E17" s="24">
        <v>95.2</v>
      </c>
      <c r="F17" s="22">
        <v>3.23</v>
      </c>
      <c r="G17" s="27">
        <v>3.25</v>
      </c>
      <c r="H17" s="32">
        <v>4.65</v>
      </c>
      <c r="I17" s="36">
        <v>4.17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95.1</v>
      </c>
      <c r="E18" s="25">
        <f t="shared" si="0"/>
        <v>428.90000000000003</v>
      </c>
      <c r="F18" s="33">
        <f t="shared" si="0"/>
        <v>17.43</v>
      </c>
      <c r="G18" s="5">
        <f t="shared" si="0"/>
        <v>18.73</v>
      </c>
      <c r="H18" s="33">
        <f t="shared" si="0"/>
        <v>33.86</v>
      </c>
      <c r="I18" s="37">
        <f t="shared" si="0"/>
        <v>33.92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>D19-D18</f>
        <v>-19.099999999999994</v>
      </c>
      <c r="E20" s="42">
        <f>E19-E18</f>
        <v>-28.900000000000034</v>
      </c>
      <c r="F20" s="41">
        <f>F19-F18</f>
        <v>3.5700000000000003</v>
      </c>
      <c r="G20" s="40">
        <f>G19-G18</f>
        <v>2.2699999999999996</v>
      </c>
      <c r="H20" s="41">
        <f>H19-H18</f>
        <v>3.1400000000000006</v>
      </c>
      <c r="I20" s="40">
        <f>I19-I18</f>
        <v>3.0799999999999983</v>
      </c>
    </row>
    <row r="21" spans="1:9" ht="15.75">
      <c r="A21" s="1"/>
      <c r="B21" s="1" t="s">
        <v>20</v>
      </c>
      <c r="C21" s="1"/>
      <c r="D21" s="26">
        <f>ABS(D20)</f>
        <v>19.099999999999994</v>
      </c>
      <c r="E21" s="29">
        <f>ABS(E20)/4</f>
        <v>7.2250000000000085</v>
      </c>
      <c r="F21" s="47">
        <f>IF(ABS(F20)&lt;ABS(G20),ABS(F20),ABS(G20))</f>
        <v>2.2699999999999996</v>
      </c>
      <c r="G21" s="48"/>
      <c r="H21" s="49">
        <f>IF(ABS(H20)&lt;ABS(I20),ABS(H20),ABS(I20))</f>
        <v>3.0799999999999983</v>
      </c>
      <c r="I21" s="50"/>
    </row>
    <row r="23" spans="2:4" ht="15.75">
      <c r="B23" s="1" t="s">
        <v>15</v>
      </c>
      <c r="C23" s="1"/>
      <c r="D23" s="13">
        <f>D21+E21+F21+H21</f>
        <v>31.675</v>
      </c>
    </row>
    <row r="24" spans="2:4" ht="15.75">
      <c r="B24" s="1" t="s">
        <v>16</v>
      </c>
      <c r="C24" s="1"/>
      <c r="D24" s="13">
        <f>Total!H12</f>
        <v>6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46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46</v>
      </c>
      <c r="C13" s="3" t="s">
        <v>41</v>
      </c>
      <c r="D13" s="27">
        <v>14.8</v>
      </c>
      <c r="E13" s="24">
        <v>58.6</v>
      </c>
      <c r="F13" s="22">
        <v>4.85</v>
      </c>
      <c r="G13" s="27">
        <v>4.9</v>
      </c>
      <c r="H13" s="32">
        <v>8.47</v>
      </c>
      <c r="I13" s="36">
        <v>7.99</v>
      </c>
    </row>
    <row r="14" spans="1:9" ht="18" customHeight="1">
      <c r="A14" s="1" t="s">
        <v>5</v>
      </c>
      <c r="B14" s="3" t="s">
        <v>48</v>
      </c>
      <c r="C14" s="3" t="s">
        <v>21</v>
      </c>
      <c r="D14" s="27">
        <v>17.1</v>
      </c>
      <c r="E14" s="24">
        <v>73.1</v>
      </c>
      <c r="F14" s="22">
        <v>2.65</v>
      </c>
      <c r="G14" s="27">
        <v>2.75</v>
      </c>
      <c r="H14" s="32">
        <v>6.24</v>
      </c>
      <c r="I14" s="36">
        <v>6.34</v>
      </c>
    </row>
    <row r="15" spans="1:9" ht="18" customHeight="1">
      <c r="A15" s="1" t="s">
        <v>6</v>
      </c>
      <c r="B15" s="3" t="s">
        <v>69</v>
      </c>
      <c r="C15" s="3" t="s">
        <v>41</v>
      </c>
      <c r="D15" s="27">
        <v>15.4</v>
      </c>
      <c r="E15" s="24">
        <v>73.7</v>
      </c>
      <c r="F15" s="22">
        <v>4.25</v>
      </c>
      <c r="G15" s="27">
        <v>4.4</v>
      </c>
      <c r="H15" s="32">
        <v>8.02</v>
      </c>
      <c r="I15" s="36">
        <v>8.43</v>
      </c>
    </row>
    <row r="16" spans="1:9" ht="18" customHeight="1">
      <c r="A16" s="1" t="s">
        <v>7</v>
      </c>
      <c r="B16" s="3" t="s">
        <v>73</v>
      </c>
      <c r="C16" s="13" t="s">
        <v>21</v>
      </c>
      <c r="D16" s="27">
        <v>15.4</v>
      </c>
      <c r="E16" s="24">
        <v>76.9</v>
      </c>
      <c r="F16" s="22">
        <v>3.85</v>
      </c>
      <c r="G16" s="27">
        <v>3.95</v>
      </c>
      <c r="H16" s="32">
        <v>7.22</v>
      </c>
      <c r="I16" s="36">
        <v>7.27</v>
      </c>
    </row>
    <row r="17" spans="1:9" ht="18" customHeight="1">
      <c r="A17" s="1" t="s">
        <v>8</v>
      </c>
      <c r="B17" s="3" t="s">
        <v>47</v>
      </c>
      <c r="C17" s="11" t="s">
        <v>68</v>
      </c>
      <c r="D17" s="27">
        <v>15.7</v>
      </c>
      <c r="E17" s="24">
        <v>78.5</v>
      </c>
      <c r="F17" s="22">
        <v>4.25</v>
      </c>
      <c r="G17" s="27">
        <v>4.4</v>
      </c>
      <c r="H17" s="32">
        <v>5.14</v>
      </c>
      <c r="I17" s="36">
        <v>5.57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78.4</v>
      </c>
      <c r="E18" s="25">
        <f t="shared" si="0"/>
        <v>360.79999999999995</v>
      </c>
      <c r="F18" s="33">
        <f t="shared" si="0"/>
        <v>19.85</v>
      </c>
      <c r="G18" s="5">
        <f t="shared" si="0"/>
        <v>20.4</v>
      </c>
      <c r="H18" s="33">
        <f t="shared" si="0"/>
        <v>35.089999999999996</v>
      </c>
      <c r="I18" s="37">
        <f t="shared" si="0"/>
        <v>35.599999999999994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1" ref="D20:I20">D19-D18</f>
        <v>-2.4000000000000057</v>
      </c>
      <c r="E20" s="42">
        <f t="shared" si="1"/>
        <v>39.200000000000045</v>
      </c>
      <c r="F20" s="41">
        <f t="shared" si="1"/>
        <v>1.1499999999999986</v>
      </c>
      <c r="G20" s="40">
        <f t="shared" si="1"/>
        <v>0.6000000000000014</v>
      </c>
      <c r="H20" s="41">
        <f t="shared" si="1"/>
        <v>1.9100000000000037</v>
      </c>
      <c r="I20" s="40">
        <f t="shared" si="1"/>
        <v>1.4000000000000057</v>
      </c>
    </row>
    <row r="21" spans="1:9" ht="15.75">
      <c r="A21" s="1"/>
      <c r="B21" s="1" t="s">
        <v>20</v>
      </c>
      <c r="C21" s="1"/>
      <c r="D21" s="26">
        <f>ABS(D20)</f>
        <v>2.4000000000000057</v>
      </c>
      <c r="E21" s="29">
        <f>ABS(E20)/4</f>
        <v>9.800000000000011</v>
      </c>
      <c r="F21" s="47">
        <f>IF(ABS(F20)&lt;ABS(G20),ABS(F20),ABS(G20))</f>
        <v>0.6000000000000014</v>
      </c>
      <c r="G21" s="48"/>
      <c r="H21" s="49">
        <f>IF(ABS(H20)&lt;ABS(I20),ABS(H20),ABS(I20))</f>
        <v>1.4000000000000057</v>
      </c>
      <c r="I21" s="50"/>
    </row>
    <row r="23" spans="2:4" ht="15.75">
      <c r="B23" s="1" t="s">
        <v>15</v>
      </c>
      <c r="C23" s="1"/>
      <c r="D23" s="13">
        <f>D21+E21+F21+H21</f>
        <v>14.200000000000024</v>
      </c>
    </row>
    <row r="24" spans="2:4" ht="15.75">
      <c r="B24" s="1" t="s">
        <v>16</v>
      </c>
      <c r="C24" s="1"/>
      <c r="D24" s="13">
        <v>2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49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49</v>
      </c>
      <c r="C13" s="3" t="s">
        <v>21</v>
      </c>
      <c r="D13" s="27">
        <v>17.5</v>
      </c>
      <c r="E13" s="24">
        <v>61.8</v>
      </c>
      <c r="F13" s="22">
        <v>5.18</v>
      </c>
      <c r="G13" s="27">
        <v>5.05</v>
      </c>
      <c r="H13" s="32">
        <v>8.28</v>
      </c>
      <c r="I13" s="36">
        <v>9.15</v>
      </c>
    </row>
    <row r="14" spans="1:9" ht="18" customHeight="1">
      <c r="A14" s="1" t="s">
        <v>5</v>
      </c>
      <c r="B14" s="3" t="s">
        <v>50</v>
      </c>
      <c r="C14" s="3" t="s">
        <v>41</v>
      </c>
      <c r="D14" s="27">
        <v>17.9</v>
      </c>
      <c r="E14" s="24">
        <v>77.8</v>
      </c>
      <c r="F14" s="22">
        <v>3.5</v>
      </c>
      <c r="G14" s="27">
        <v>3.75</v>
      </c>
      <c r="H14" s="32">
        <v>7.12</v>
      </c>
      <c r="I14" s="36">
        <v>6.96</v>
      </c>
    </row>
    <row r="15" spans="1:9" ht="18" customHeight="1">
      <c r="A15" s="1" t="s">
        <v>6</v>
      </c>
      <c r="B15" s="3" t="s">
        <v>51</v>
      </c>
      <c r="C15" s="3" t="s">
        <v>68</v>
      </c>
      <c r="D15" s="27">
        <v>17.9</v>
      </c>
      <c r="E15" s="24">
        <v>86.8</v>
      </c>
      <c r="F15" s="22">
        <v>4.35</v>
      </c>
      <c r="G15" s="27">
        <v>4.2</v>
      </c>
      <c r="H15" s="32">
        <v>6.55</v>
      </c>
      <c r="I15" s="36">
        <v>6.63</v>
      </c>
    </row>
    <row r="16" spans="1:9" ht="18" customHeight="1">
      <c r="A16" s="1" t="s">
        <v>7</v>
      </c>
      <c r="B16" s="3" t="s">
        <v>52</v>
      </c>
      <c r="C16" s="13" t="s">
        <v>41</v>
      </c>
      <c r="D16" s="27">
        <v>17.9</v>
      </c>
      <c r="E16" s="24">
        <v>79.3</v>
      </c>
      <c r="F16" s="22">
        <v>3.6</v>
      </c>
      <c r="G16" s="27">
        <v>3.5</v>
      </c>
      <c r="H16" s="32">
        <v>5.17</v>
      </c>
      <c r="I16" s="36">
        <v>5.75</v>
      </c>
    </row>
    <row r="17" spans="1:9" ht="18" customHeight="1">
      <c r="A17" s="1" t="s">
        <v>8</v>
      </c>
      <c r="B17" s="3" t="s">
        <v>53</v>
      </c>
      <c r="C17" s="11" t="s">
        <v>68</v>
      </c>
      <c r="D17" s="27">
        <v>18.4</v>
      </c>
      <c r="E17" s="24">
        <v>96.4</v>
      </c>
      <c r="F17" s="22">
        <v>3.45</v>
      </c>
      <c r="G17" s="27">
        <v>3.45</v>
      </c>
      <c r="H17" s="32">
        <v>7.93</v>
      </c>
      <c r="I17" s="36">
        <v>8.49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89.6</v>
      </c>
      <c r="E18" s="25">
        <f t="shared" si="0"/>
        <v>402.1</v>
      </c>
      <c r="F18" s="33">
        <f t="shared" si="0"/>
        <v>20.08</v>
      </c>
      <c r="G18" s="5">
        <f t="shared" si="0"/>
        <v>19.95</v>
      </c>
      <c r="H18" s="33">
        <f t="shared" si="0"/>
        <v>35.05</v>
      </c>
      <c r="I18" s="37">
        <f t="shared" si="0"/>
        <v>36.98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1" ref="D20:I20">D19-D18</f>
        <v>-13.599999999999994</v>
      </c>
      <c r="E20" s="42">
        <f t="shared" si="1"/>
        <v>-2.1000000000000227</v>
      </c>
      <c r="F20" s="41">
        <f t="shared" si="1"/>
        <v>0.9200000000000017</v>
      </c>
      <c r="G20" s="40">
        <f t="shared" si="1"/>
        <v>1.0500000000000007</v>
      </c>
      <c r="H20" s="41">
        <f t="shared" si="1"/>
        <v>1.9500000000000028</v>
      </c>
      <c r="I20" s="40">
        <f t="shared" si="1"/>
        <v>0.020000000000003126</v>
      </c>
    </row>
    <row r="21" spans="1:9" ht="15.75">
      <c r="A21" s="1"/>
      <c r="B21" s="1" t="s">
        <v>20</v>
      </c>
      <c r="C21" s="1"/>
      <c r="D21" s="26">
        <f>ABS(D20)</f>
        <v>13.599999999999994</v>
      </c>
      <c r="E21" s="29">
        <f>ABS(E20)/4</f>
        <v>0.5250000000000057</v>
      </c>
      <c r="F21" s="47">
        <f>IF(ABS(F20)&lt;ABS(G20),ABS(F20),ABS(G20))</f>
        <v>0.9200000000000017</v>
      </c>
      <c r="G21" s="48"/>
      <c r="H21" s="49">
        <f>IF(ABS(H20)&lt;ABS(I20),ABS(H20),ABS(I20))</f>
        <v>0.020000000000003126</v>
      </c>
      <c r="I21" s="50"/>
    </row>
    <row r="23" spans="2:4" ht="15.75">
      <c r="B23" s="1" t="s">
        <v>15</v>
      </c>
      <c r="C23" s="1"/>
      <c r="D23" s="13">
        <f>D21+E21+F21+H21</f>
        <v>15.065000000000005</v>
      </c>
    </row>
    <row r="24" spans="2:4" ht="15.75">
      <c r="B24" s="1" t="s">
        <v>16</v>
      </c>
      <c r="C24" s="1"/>
      <c r="D24" s="13">
        <v>3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54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54</v>
      </c>
      <c r="C13" s="3" t="s">
        <v>41</v>
      </c>
      <c r="D13" s="27">
        <v>16.2</v>
      </c>
      <c r="E13" s="24">
        <v>65</v>
      </c>
      <c r="F13" s="22">
        <v>5.05</v>
      </c>
      <c r="G13" s="27">
        <v>4.85</v>
      </c>
      <c r="H13" s="32">
        <v>7.49</v>
      </c>
      <c r="I13" s="36">
        <v>8.33</v>
      </c>
    </row>
    <row r="14" spans="1:9" ht="18" customHeight="1">
      <c r="A14" s="1" t="s">
        <v>5</v>
      </c>
      <c r="B14" s="3" t="s">
        <v>55</v>
      </c>
      <c r="C14" s="3" t="s">
        <v>21</v>
      </c>
      <c r="D14" s="27">
        <v>16.2</v>
      </c>
      <c r="E14" s="24">
        <v>70.7</v>
      </c>
      <c r="F14" s="22">
        <v>3.4</v>
      </c>
      <c r="G14" s="27">
        <v>3.75</v>
      </c>
      <c r="H14" s="32">
        <v>7.16</v>
      </c>
      <c r="I14" s="36">
        <v>6.96</v>
      </c>
    </row>
    <row r="15" spans="1:9" ht="18" customHeight="1">
      <c r="A15" s="1" t="s">
        <v>6</v>
      </c>
      <c r="B15" s="3" t="s">
        <v>56</v>
      </c>
      <c r="C15" s="3" t="s">
        <v>68</v>
      </c>
      <c r="D15" s="27">
        <v>16.6</v>
      </c>
      <c r="E15" s="24">
        <v>83.3</v>
      </c>
      <c r="F15" s="22">
        <v>3.9</v>
      </c>
      <c r="G15" s="27">
        <v>4.05</v>
      </c>
      <c r="H15" s="32">
        <v>6.77</v>
      </c>
      <c r="I15" s="36">
        <v>7.48</v>
      </c>
    </row>
    <row r="16" spans="1:9" ht="18" customHeight="1">
      <c r="A16" s="1" t="s">
        <v>7</v>
      </c>
      <c r="B16" s="3" t="s">
        <v>57</v>
      </c>
      <c r="C16" s="13" t="s">
        <v>21</v>
      </c>
      <c r="D16" s="27">
        <v>17</v>
      </c>
      <c r="E16" s="24">
        <v>85.1</v>
      </c>
      <c r="F16" s="22">
        <v>3.6</v>
      </c>
      <c r="G16" s="27">
        <v>3.3</v>
      </c>
      <c r="H16" s="32">
        <v>5.66</v>
      </c>
      <c r="I16" s="36">
        <v>5.89</v>
      </c>
    </row>
    <row r="17" spans="1:9" ht="18" customHeight="1">
      <c r="A17" s="1" t="s">
        <v>8</v>
      </c>
      <c r="B17" s="3" t="s">
        <v>58</v>
      </c>
      <c r="C17" s="11" t="s">
        <v>41</v>
      </c>
      <c r="D17" s="27">
        <v>17.4</v>
      </c>
      <c r="E17" s="24">
        <v>86.1</v>
      </c>
      <c r="F17" s="22">
        <v>3.3</v>
      </c>
      <c r="G17" s="27">
        <v>3.25</v>
      </c>
      <c r="H17" s="32">
        <v>5.66</v>
      </c>
      <c r="I17" s="36">
        <v>6.01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83.4</v>
      </c>
      <c r="E18" s="25">
        <f t="shared" si="0"/>
        <v>390.20000000000005</v>
      </c>
      <c r="F18" s="33">
        <f>SUM(F13:F17)</f>
        <v>19.25</v>
      </c>
      <c r="G18" s="33">
        <f>SUM(G13:G17)</f>
        <v>19.2</v>
      </c>
      <c r="H18" s="33">
        <f t="shared" si="0"/>
        <v>32.74</v>
      </c>
      <c r="I18" s="37">
        <f t="shared" si="0"/>
        <v>34.67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1" ref="D20:I20">D19-D18</f>
        <v>-7.400000000000006</v>
      </c>
      <c r="E20" s="42">
        <f t="shared" si="1"/>
        <v>9.799999999999955</v>
      </c>
      <c r="F20" s="41">
        <f t="shared" si="1"/>
        <v>1.75</v>
      </c>
      <c r="G20" s="40">
        <f t="shared" si="1"/>
        <v>1.8000000000000007</v>
      </c>
      <c r="H20" s="41">
        <f t="shared" si="1"/>
        <v>4.259999999999998</v>
      </c>
      <c r="I20" s="40">
        <f t="shared" si="1"/>
        <v>2.3299999999999983</v>
      </c>
    </row>
    <row r="21" spans="1:9" ht="15.75">
      <c r="A21" s="1"/>
      <c r="B21" s="1" t="s">
        <v>20</v>
      </c>
      <c r="C21" s="1"/>
      <c r="D21" s="26">
        <f>ABS(D20)</f>
        <v>7.400000000000006</v>
      </c>
      <c r="E21" s="29">
        <f>ABS(E20)/4</f>
        <v>2.4499999999999886</v>
      </c>
      <c r="F21" s="47">
        <f>IF(ABS(F20)&lt;ABS(G20),ABS(F20),ABS(G20))</f>
        <v>1.75</v>
      </c>
      <c r="G21" s="48"/>
      <c r="H21" s="49">
        <f>IF(ABS(H20)&lt;ABS(I20),ABS(H20),ABS(I20))</f>
        <v>2.3299999999999983</v>
      </c>
      <c r="I21" s="50"/>
    </row>
    <row r="23" spans="2:4" ht="15.75">
      <c r="B23" s="1" t="s">
        <v>15</v>
      </c>
      <c r="C23" s="1"/>
      <c r="D23" s="13">
        <f>D21+E21+F21+H21</f>
        <v>13.929999999999993</v>
      </c>
    </row>
    <row r="24" spans="2:4" ht="15.75">
      <c r="B24" s="1" t="s">
        <v>16</v>
      </c>
      <c r="C24" s="1"/>
      <c r="D24" s="13">
        <v>1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59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59</v>
      </c>
      <c r="C13" s="3" t="s">
        <v>41</v>
      </c>
      <c r="D13" s="27">
        <v>18.3</v>
      </c>
      <c r="E13" s="24">
        <v>73.3</v>
      </c>
      <c r="F13" s="22">
        <v>4.32</v>
      </c>
      <c r="G13" s="27">
        <v>4.46</v>
      </c>
      <c r="H13" s="32">
        <v>8.53</v>
      </c>
      <c r="I13" s="36">
        <v>8.46</v>
      </c>
    </row>
    <row r="14" spans="1:9" ht="18" customHeight="1">
      <c r="A14" s="1" t="s">
        <v>5</v>
      </c>
      <c r="B14" s="3" t="s">
        <v>74</v>
      </c>
      <c r="C14" s="3" t="s">
        <v>21</v>
      </c>
      <c r="D14" s="27">
        <v>20.4</v>
      </c>
      <c r="E14" s="24">
        <v>73.8</v>
      </c>
      <c r="F14" s="22">
        <v>4.95</v>
      </c>
      <c r="G14" s="27">
        <v>5.05</v>
      </c>
      <c r="H14" s="32">
        <v>6.08</v>
      </c>
      <c r="I14" s="36">
        <v>6.84</v>
      </c>
    </row>
    <row r="15" spans="1:9" ht="18" customHeight="1">
      <c r="A15" s="1" t="s">
        <v>6</v>
      </c>
      <c r="B15" s="3" t="s">
        <v>60</v>
      </c>
      <c r="C15" s="3" t="s">
        <v>21</v>
      </c>
      <c r="D15" s="27">
        <v>20.1</v>
      </c>
      <c r="E15" s="24">
        <v>77.8</v>
      </c>
      <c r="F15" s="22">
        <v>3.3</v>
      </c>
      <c r="G15" s="27">
        <v>2.1</v>
      </c>
      <c r="H15" s="32">
        <v>5.25</v>
      </c>
      <c r="I15" s="36">
        <v>5.75</v>
      </c>
    </row>
    <row r="16" spans="1:9" ht="18" customHeight="1">
      <c r="A16" s="1" t="s">
        <v>7</v>
      </c>
      <c r="B16" s="3" t="s">
        <v>61</v>
      </c>
      <c r="C16" s="13" t="s">
        <v>68</v>
      </c>
      <c r="D16" s="27">
        <v>20.9</v>
      </c>
      <c r="E16" s="24">
        <v>77.7</v>
      </c>
      <c r="F16" s="22">
        <v>3.8</v>
      </c>
      <c r="G16" s="27">
        <v>4</v>
      </c>
      <c r="H16" s="32">
        <v>7.17</v>
      </c>
      <c r="I16" s="36">
        <v>7.79</v>
      </c>
    </row>
    <row r="17" spans="1:9" ht="18" customHeight="1">
      <c r="A17" s="1" t="s">
        <v>8</v>
      </c>
      <c r="B17" s="3" t="s">
        <v>75</v>
      </c>
      <c r="C17" s="11" t="s">
        <v>21</v>
      </c>
      <c r="D17" s="27">
        <v>21.3</v>
      </c>
      <c r="E17" s="24">
        <v>108.3</v>
      </c>
      <c r="F17" s="22">
        <v>2.4</v>
      </c>
      <c r="G17" s="27">
        <v>2.6</v>
      </c>
      <c r="H17" s="32">
        <v>3.78</v>
      </c>
      <c r="I17" s="36">
        <v>3.09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101</v>
      </c>
      <c r="E18" s="25">
        <f t="shared" si="0"/>
        <v>410.9</v>
      </c>
      <c r="F18" s="33">
        <f t="shared" si="0"/>
        <v>18.77</v>
      </c>
      <c r="G18" s="5">
        <f t="shared" si="0"/>
        <v>18.21</v>
      </c>
      <c r="H18" s="33">
        <f t="shared" si="0"/>
        <v>30.810000000000002</v>
      </c>
      <c r="I18" s="37">
        <f t="shared" si="0"/>
        <v>31.93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1" ref="D20:I20">D19-D18</f>
        <v>-25</v>
      </c>
      <c r="E20" s="42">
        <f t="shared" si="1"/>
        <v>-10.899999999999977</v>
      </c>
      <c r="F20" s="41">
        <f t="shared" si="1"/>
        <v>2.2300000000000004</v>
      </c>
      <c r="G20" s="40">
        <f t="shared" si="1"/>
        <v>2.789999999999999</v>
      </c>
      <c r="H20" s="41">
        <f t="shared" si="1"/>
        <v>6.189999999999998</v>
      </c>
      <c r="I20" s="40">
        <f t="shared" si="1"/>
        <v>5.07</v>
      </c>
    </row>
    <row r="21" spans="1:9" ht="15.75">
      <c r="A21" s="1"/>
      <c r="B21" s="1" t="s">
        <v>20</v>
      </c>
      <c r="C21" s="1"/>
      <c r="D21" s="26">
        <f>ABS(D20)</f>
        <v>25</v>
      </c>
      <c r="E21" s="29">
        <f>ABS(E20)/4</f>
        <v>2.7249999999999943</v>
      </c>
      <c r="F21" s="47">
        <f>IF(ABS(F20)&lt;ABS(G20),ABS(F20),ABS(G20))</f>
        <v>2.2300000000000004</v>
      </c>
      <c r="G21" s="48"/>
      <c r="H21" s="49">
        <f>IF(ABS(H20)&lt;ABS(I20),ABS(H20),ABS(I20))</f>
        <v>5.07</v>
      </c>
      <c r="I21" s="50"/>
    </row>
    <row r="23" spans="2:4" ht="15.75">
      <c r="B23" s="1" t="s">
        <v>15</v>
      </c>
      <c r="C23" s="1"/>
      <c r="D23" s="13">
        <f>D21+E21+F21+H21</f>
        <v>35.02499999999999</v>
      </c>
    </row>
    <row r="24" spans="2:4" ht="15.75">
      <c r="B24" s="1" t="s">
        <v>16</v>
      </c>
      <c r="C24" s="1"/>
      <c r="D24" s="13">
        <v>7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5">
      <selection activeCell="E25" sqref="E25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4.140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76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76</v>
      </c>
      <c r="C13" s="3" t="s">
        <v>21</v>
      </c>
      <c r="D13" s="27">
        <v>16.9</v>
      </c>
      <c r="E13" s="43">
        <v>67.2</v>
      </c>
      <c r="F13" s="44">
        <v>4.2</v>
      </c>
      <c r="G13" s="44">
        <v>4.15</v>
      </c>
      <c r="H13" s="22">
        <v>6.34</v>
      </c>
      <c r="I13" s="36">
        <v>5.77</v>
      </c>
    </row>
    <row r="14" spans="1:9" ht="18" customHeight="1">
      <c r="A14" s="1" t="s">
        <v>5</v>
      </c>
      <c r="B14" s="3" t="s">
        <v>62</v>
      </c>
      <c r="C14" s="3" t="s">
        <v>21</v>
      </c>
      <c r="D14" s="27">
        <v>16.9</v>
      </c>
      <c r="E14" s="43">
        <v>75.7</v>
      </c>
      <c r="F14" s="44">
        <v>4.34</v>
      </c>
      <c r="G14" s="44">
        <v>4.4</v>
      </c>
      <c r="H14" s="22">
        <v>7.01</v>
      </c>
      <c r="I14" s="36">
        <v>7.62</v>
      </c>
    </row>
    <row r="15" spans="1:9" ht="18" customHeight="1">
      <c r="A15" s="1" t="s">
        <v>6</v>
      </c>
      <c r="B15" s="3" t="s">
        <v>63</v>
      </c>
      <c r="C15" s="3" t="s">
        <v>21</v>
      </c>
      <c r="D15" s="27">
        <v>16.9</v>
      </c>
      <c r="E15" s="43">
        <v>76</v>
      </c>
      <c r="F15" s="44">
        <v>3.9</v>
      </c>
      <c r="G15" s="44">
        <v>4</v>
      </c>
      <c r="H15" s="22">
        <v>6.43</v>
      </c>
      <c r="I15" s="36">
        <v>6.26</v>
      </c>
    </row>
    <row r="16" spans="1:9" ht="18" customHeight="1">
      <c r="A16" s="1" t="s">
        <v>7</v>
      </c>
      <c r="B16" s="3" t="s">
        <v>64</v>
      </c>
      <c r="C16" s="13" t="s">
        <v>68</v>
      </c>
      <c r="D16" s="27">
        <v>17</v>
      </c>
      <c r="E16" s="43">
        <v>85</v>
      </c>
      <c r="F16" s="44">
        <v>4.15</v>
      </c>
      <c r="G16" s="44">
        <v>4.3</v>
      </c>
      <c r="H16" s="22">
        <v>8.75</v>
      </c>
      <c r="I16" s="36">
        <v>8.44</v>
      </c>
    </row>
    <row r="17" spans="1:9" ht="18" customHeight="1">
      <c r="A17" s="1" t="s">
        <v>8</v>
      </c>
      <c r="B17" s="3" t="s">
        <v>65</v>
      </c>
      <c r="C17" s="11" t="s">
        <v>21</v>
      </c>
      <c r="D17" s="27">
        <v>18.3</v>
      </c>
      <c r="E17" s="43">
        <v>105.5</v>
      </c>
      <c r="F17" s="44">
        <v>3.7</v>
      </c>
      <c r="G17" s="44">
        <v>3.3</v>
      </c>
      <c r="H17" s="22">
        <v>4.27</v>
      </c>
      <c r="I17" s="36">
        <v>3.52</v>
      </c>
    </row>
    <row r="18" spans="1:9" ht="18" customHeight="1">
      <c r="A18" s="2"/>
      <c r="B18" s="1" t="s">
        <v>13</v>
      </c>
      <c r="C18" s="1"/>
      <c r="D18" s="5">
        <f>SUM(D13:D17)</f>
        <v>85.99999999999999</v>
      </c>
      <c r="E18" s="25">
        <f>SUM(E13:E17)</f>
        <v>409.4</v>
      </c>
      <c r="F18" s="33">
        <f>SUM('G4'!F13:F17)</f>
        <v>19.25</v>
      </c>
      <c r="G18" s="5">
        <f>SUM('G4'!G13:G17)</f>
        <v>19.2</v>
      </c>
      <c r="H18" s="33">
        <f>SUM(H13:H17)</f>
        <v>32.8</v>
      </c>
      <c r="I18" s="37">
        <f>SUM(I13:I17)</f>
        <v>31.609999999999996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0" ref="D20:I20">D19-D18</f>
        <v>-9.999999999999986</v>
      </c>
      <c r="E20" s="42">
        <f t="shared" si="0"/>
        <v>-9.399999999999977</v>
      </c>
      <c r="F20" s="41">
        <f t="shared" si="0"/>
        <v>1.75</v>
      </c>
      <c r="G20" s="40">
        <f t="shared" si="0"/>
        <v>1.8000000000000007</v>
      </c>
      <c r="H20" s="41">
        <f t="shared" si="0"/>
        <v>4.200000000000003</v>
      </c>
      <c r="I20" s="40">
        <f t="shared" si="0"/>
        <v>5.390000000000004</v>
      </c>
    </row>
    <row r="21" spans="1:9" ht="15.75">
      <c r="A21" s="1"/>
      <c r="B21" s="1" t="s">
        <v>20</v>
      </c>
      <c r="C21" s="1"/>
      <c r="D21" s="26">
        <f>ABS(D20)</f>
        <v>9.999999999999986</v>
      </c>
      <c r="E21" s="29">
        <f>ABS(E20)/4</f>
        <v>2.3499999999999943</v>
      </c>
      <c r="F21" s="47">
        <f>IF(ABS(F20)&lt;ABS(G20),ABS(F20),ABS(G20))</f>
        <v>1.75</v>
      </c>
      <c r="G21" s="48"/>
      <c r="H21" s="49">
        <f>IF(ABS(H20)&lt;ABS(I20),ABS(H20),ABS(I20))</f>
        <v>4.200000000000003</v>
      </c>
      <c r="I21" s="50"/>
    </row>
    <row r="23" spans="2:4" ht="15.75">
      <c r="B23" s="1" t="s">
        <v>15</v>
      </c>
      <c r="C23" s="1"/>
      <c r="D23" s="13">
        <f>D21+E21+F21+H21</f>
        <v>18.299999999999983</v>
      </c>
    </row>
    <row r="24" spans="2:4" ht="15.75">
      <c r="B24" s="1" t="s">
        <v>16</v>
      </c>
      <c r="C24" s="1"/>
      <c r="D24" s="13">
        <v>5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3">
      <selection activeCell="D26" sqref="D26"/>
    </sheetView>
  </sheetViews>
  <sheetFormatPr defaultColWidth="9.140625" defaultRowHeight="12.75"/>
  <cols>
    <col min="1" max="1" width="18.28125" style="0" customWidth="1"/>
    <col min="2" max="2" width="30.7109375" style="0" customWidth="1"/>
    <col min="3" max="3" width="22.8515625" style="0" bestFit="1" customWidth="1"/>
    <col min="4" max="9" width="10.7109375" style="0" customWidth="1"/>
  </cols>
  <sheetData>
    <row r="1" spans="1:9" ht="4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3" s="12" customFormat="1" ht="15.75">
      <c r="A3" s="11" t="s">
        <v>17</v>
      </c>
      <c r="B3" s="11" t="s">
        <v>21</v>
      </c>
      <c r="C3" s="11"/>
    </row>
    <row r="4" spans="1:3" s="12" customFormat="1" ht="15.75">
      <c r="A4" s="11" t="s">
        <v>18</v>
      </c>
      <c r="B4" s="11" t="s">
        <v>38</v>
      </c>
      <c r="C4" s="11"/>
    </row>
    <row r="5" spans="1:3" s="12" customFormat="1" ht="15.75">
      <c r="A5" s="11"/>
      <c r="B5" s="11" t="s">
        <v>68</v>
      </c>
      <c r="C5" s="11"/>
    </row>
    <row r="6" spans="1:3" s="12" customFormat="1" ht="15.75">
      <c r="A6" s="11"/>
      <c r="B6" s="11"/>
      <c r="C6" s="11"/>
    </row>
    <row r="7" spans="1:3" s="12" customFormat="1" ht="15.75">
      <c r="A7" s="11"/>
      <c r="B7" s="11"/>
      <c r="C7" s="11"/>
    </row>
    <row r="8" spans="1:3" s="12" customFormat="1" ht="15.75">
      <c r="A8" s="11"/>
      <c r="B8" s="11"/>
      <c r="C8" s="11"/>
    </row>
    <row r="9" spans="1:3" s="12" customFormat="1" ht="15.75">
      <c r="A9" s="11"/>
      <c r="B9" s="11" t="s">
        <v>19</v>
      </c>
      <c r="C9" s="11"/>
    </row>
    <row r="11" spans="1:9" ht="18" customHeight="1">
      <c r="A11" s="4">
        <v>1</v>
      </c>
      <c r="B11" s="10" t="s">
        <v>12</v>
      </c>
      <c r="C11" s="8" t="s">
        <v>35</v>
      </c>
      <c r="D11" s="8" t="s">
        <v>0</v>
      </c>
      <c r="E11" s="28" t="s">
        <v>1</v>
      </c>
      <c r="F11" s="9" t="s">
        <v>3</v>
      </c>
      <c r="G11" s="9"/>
      <c r="H11" s="30" t="s">
        <v>4</v>
      </c>
      <c r="I11" s="34"/>
    </row>
    <row r="12" spans="1:9" ht="18" customHeight="1">
      <c r="A12" s="1" t="s">
        <v>2</v>
      </c>
      <c r="B12" s="39" t="s">
        <v>77</v>
      </c>
      <c r="C12" s="6"/>
      <c r="D12" s="6" t="s">
        <v>9</v>
      </c>
      <c r="E12" s="23" t="s">
        <v>9</v>
      </c>
      <c r="F12" s="7" t="s">
        <v>10</v>
      </c>
      <c r="G12" s="7" t="s">
        <v>11</v>
      </c>
      <c r="H12" s="31" t="s">
        <v>10</v>
      </c>
      <c r="I12" s="35" t="s">
        <v>11</v>
      </c>
    </row>
    <row r="13" spans="1:9" ht="18" customHeight="1">
      <c r="A13" s="1" t="s">
        <v>22</v>
      </c>
      <c r="B13" s="39" t="s">
        <v>77</v>
      </c>
      <c r="C13" s="3" t="s">
        <v>21</v>
      </c>
      <c r="D13" s="27">
        <v>16</v>
      </c>
      <c r="E13" s="24">
        <v>64</v>
      </c>
      <c r="F13" s="22">
        <v>3.46</v>
      </c>
      <c r="G13" s="27">
        <v>4.8</v>
      </c>
      <c r="H13" s="32">
        <v>6.85</v>
      </c>
      <c r="I13" s="36">
        <v>6.96</v>
      </c>
    </row>
    <row r="14" spans="1:9" ht="18" customHeight="1">
      <c r="A14" s="1" t="s">
        <v>5</v>
      </c>
      <c r="B14" s="3" t="s">
        <v>66</v>
      </c>
      <c r="C14" s="3" t="s">
        <v>41</v>
      </c>
      <c r="D14" s="27">
        <v>17.7</v>
      </c>
      <c r="E14" s="24">
        <v>67.7</v>
      </c>
      <c r="F14" s="22">
        <v>3.8</v>
      </c>
      <c r="G14" s="27">
        <v>4.17</v>
      </c>
      <c r="H14" s="32">
        <v>8.47</v>
      </c>
      <c r="I14" s="36">
        <v>8.63</v>
      </c>
    </row>
    <row r="15" spans="1:9" ht="18" customHeight="1">
      <c r="A15" s="1" t="s">
        <v>6</v>
      </c>
      <c r="B15" s="3" t="s">
        <v>71</v>
      </c>
      <c r="C15" s="3" t="s">
        <v>68</v>
      </c>
      <c r="D15" s="27">
        <v>17.1</v>
      </c>
      <c r="E15" s="24">
        <v>89.3</v>
      </c>
      <c r="F15" s="22">
        <v>3.81</v>
      </c>
      <c r="G15" s="27">
        <v>4.2</v>
      </c>
      <c r="H15" s="32">
        <v>6</v>
      </c>
      <c r="I15" s="36">
        <v>6.1</v>
      </c>
    </row>
    <row r="16" spans="1:9" ht="18" customHeight="1">
      <c r="A16" s="1" t="s">
        <v>7</v>
      </c>
      <c r="B16" s="3" t="s">
        <v>67</v>
      </c>
      <c r="C16" s="13" t="s">
        <v>41</v>
      </c>
      <c r="D16" s="27">
        <v>18.1</v>
      </c>
      <c r="E16" s="24">
        <v>79.1</v>
      </c>
      <c r="F16" s="22">
        <v>3.9</v>
      </c>
      <c r="G16" s="27">
        <v>3.1</v>
      </c>
      <c r="H16" s="32">
        <v>5.21</v>
      </c>
      <c r="I16" s="36">
        <v>5.34</v>
      </c>
    </row>
    <row r="17" spans="1:9" ht="18" customHeight="1">
      <c r="A17" s="1" t="s">
        <v>8</v>
      </c>
      <c r="B17" s="3" t="s">
        <v>70</v>
      </c>
      <c r="C17" s="11" t="s">
        <v>21</v>
      </c>
      <c r="D17" s="27">
        <v>13.2</v>
      </c>
      <c r="E17" s="24">
        <v>66.7</v>
      </c>
      <c r="F17" s="22">
        <v>4.2</v>
      </c>
      <c r="G17" s="27">
        <v>4.6</v>
      </c>
      <c r="H17" s="32">
        <v>6.83</v>
      </c>
      <c r="I17" s="36">
        <v>6.47</v>
      </c>
    </row>
    <row r="18" spans="1:9" ht="18" customHeight="1">
      <c r="A18" s="2"/>
      <c r="B18" s="1" t="s">
        <v>13</v>
      </c>
      <c r="C18" s="1"/>
      <c r="D18" s="5">
        <f aca="true" t="shared" si="0" ref="D18:I18">SUM(D13:D17)</f>
        <v>82.10000000000001</v>
      </c>
      <c r="E18" s="25">
        <f t="shared" si="0"/>
        <v>366.8</v>
      </c>
      <c r="F18" s="33">
        <f t="shared" si="0"/>
        <v>19.17</v>
      </c>
      <c r="G18" s="5">
        <f t="shared" si="0"/>
        <v>20.869999999999997</v>
      </c>
      <c r="H18" s="33">
        <f t="shared" si="0"/>
        <v>33.36</v>
      </c>
      <c r="I18" s="37">
        <f t="shared" si="0"/>
        <v>33.5</v>
      </c>
    </row>
    <row r="19" spans="1:9" ht="15.75">
      <c r="A19" s="2"/>
      <c r="B19" s="1" t="s">
        <v>14</v>
      </c>
      <c r="C19" s="1"/>
      <c r="D19" s="6">
        <v>76</v>
      </c>
      <c r="E19" s="23">
        <v>400</v>
      </c>
      <c r="F19" s="7">
        <v>21</v>
      </c>
      <c r="G19" s="6">
        <v>21</v>
      </c>
      <c r="H19" s="31">
        <v>37</v>
      </c>
      <c r="I19" s="38">
        <v>37</v>
      </c>
    </row>
    <row r="20" spans="1:9" ht="15.75">
      <c r="A20" s="2"/>
      <c r="B20" s="1" t="s">
        <v>36</v>
      </c>
      <c r="C20" s="1"/>
      <c r="D20" s="40">
        <f aca="true" t="shared" si="1" ref="D20:I20">D19-D18</f>
        <v>-6.1000000000000085</v>
      </c>
      <c r="E20" s="42">
        <f t="shared" si="1"/>
        <v>33.19999999999999</v>
      </c>
      <c r="F20" s="41">
        <f t="shared" si="1"/>
        <v>1.8299999999999983</v>
      </c>
      <c r="G20" s="40">
        <f t="shared" si="1"/>
        <v>0.13000000000000256</v>
      </c>
      <c r="H20" s="41">
        <f t="shared" si="1"/>
        <v>3.6400000000000006</v>
      </c>
      <c r="I20" s="40">
        <f t="shared" si="1"/>
        <v>3.5</v>
      </c>
    </row>
    <row r="21" spans="1:9" ht="15.75">
      <c r="A21" s="1"/>
      <c r="B21" s="1" t="s">
        <v>20</v>
      </c>
      <c r="C21" s="1"/>
      <c r="D21" s="26">
        <f>ABS(D20)</f>
        <v>6.1000000000000085</v>
      </c>
      <c r="E21" s="29">
        <f>ABS(E20)/4</f>
        <v>8.299999999999997</v>
      </c>
      <c r="F21" s="47">
        <f>IF(ABS(F20)&lt;ABS(G20),ABS(F20),ABS(G20))</f>
        <v>0.13000000000000256</v>
      </c>
      <c r="G21" s="48"/>
      <c r="H21" s="49">
        <f>IF(ABS(H20)&lt;ABS(I20),ABS(H20),ABS(I20))</f>
        <v>3.5</v>
      </c>
      <c r="I21" s="50"/>
    </row>
    <row r="23" spans="2:4" ht="15.75">
      <c r="B23" s="1" t="s">
        <v>15</v>
      </c>
      <c r="C23" s="1"/>
      <c r="D23" s="13">
        <f>D21+E21+F21+H21</f>
        <v>18.03000000000001</v>
      </c>
    </row>
    <row r="24" spans="2:4" ht="15.75">
      <c r="B24" s="1" t="s">
        <v>16</v>
      </c>
      <c r="C24" s="1"/>
      <c r="D24" s="13">
        <v>4</v>
      </c>
    </row>
  </sheetData>
  <sheetProtection/>
  <mergeCells count="4">
    <mergeCell ref="A2:I2"/>
    <mergeCell ref="A1:I1"/>
    <mergeCell ref="F21:G21"/>
    <mergeCell ref="H21:I21"/>
  </mergeCells>
  <printOptions/>
  <pageMargins left="0.56" right="0.2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</dc:creator>
  <cp:keywords/>
  <dc:description/>
  <cp:lastModifiedBy>Comune Celle Ligure</cp:lastModifiedBy>
  <cp:lastPrinted>2008-03-27T12:52:55Z</cp:lastPrinted>
  <dcterms:created xsi:type="dcterms:W3CDTF">2003-04-11T10:54:13Z</dcterms:created>
  <dcterms:modified xsi:type="dcterms:W3CDTF">2008-03-27T12:56:07Z</dcterms:modified>
  <cp:category/>
  <cp:version/>
  <cp:contentType/>
  <cp:contentStatus/>
</cp:coreProperties>
</file>